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40" windowHeight="88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1" i="1"/>
  <c r="B13" s="1"/>
  <c r="G11"/>
  <c r="G10"/>
  <c r="E12"/>
  <c r="E18"/>
  <c r="E15"/>
  <c r="E16"/>
  <c r="E7" s="1"/>
  <c r="E20" s="1"/>
  <c r="G9"/>
  <c r="E8"/>
  <c r="E14"/>
  <c r="E9"/>
  <c r="E13"/>
  <c r="E11"/>
  <c r="E10"/>
  <c r="E21" l="1"/>
  <c r="E23" s="1"/>
  <c r="I19" s="1"/>
</calcChain>
</file>

<file path=xl/sharedStrings.xml><?xml version="1.0" encoding="utf-8"?>
<sst xmlns="http://schemas.openxmlformats.org/spreadsheetml/2006/main" count="37" uniqueCount="35">
  <si>
    <t>MANAGEMENT - VWO-plus - Tweede oefening met What-if-Analysis</t>
  </si>
  <si>
    <t>SLAAG-feestje met aantal vrienden</t>
  </si>
  <si>
    <t>INKOMSTEN</t>
  </si>
  <si>
    <t>Aantal feestgevers</t>
  </si>
  <si>
    <t>Verwacht aantal feesters</t>
  </si>
  <si>
    <t>Bijdrage per feestgever</t>
  </si>
  <si>
    <t>Bijdrage per feester</t>
  </si>
  <si>
    <t>--------------</t>
  </si>
  <si>
    <t>totaal</t>
  </si>
  <si>
    <t>UITGAVEN</t>
  </si>
  <si>
    <t>versiering</t>
  </si>
  <si>
    <t>bier</t>
  </si>
  <si>
    <t>chips</t>
  </si>
  <si>
    <t>cola</t>
  </si>
  <si>
    <t>sinas</t>
  </si>
  <si>
    <t>rode wijn</t>
  </si>
  <si>
    <t>witte wijn</t>
  </si>
  <si>
    <t>slingers</t>
  </si>
  <si>
    <t>autokosten</t>
  </si>
  <si>
    <t>huur zaaltje</t>
  </si>
  <si>
    <t>schoonmaak</t>
  </si>
  <si>
    <t>onvoorzien</t>
  </si>
  <si>
    <t>---------------------------------------------</t>
  </si>
  <si>
    <t>aantal</t>
  </si>
  <si>
    <t>prijs per eenheid</t>
  </si>
  <si>
    <t>krat bier</t>
  </si>
  <si>
    <t>zak chips</t>
  </si>
  <si>
    <t>krat cola</t>
  </si>
  <si>
    <t>krat sinas</t>
  </si>
  <si>
    <t>fles rode wijn</t>
  </si>
  <si>
    <t>fles witte wijn</t>
  </si>
  <si>
    <t>huur muziek</t>
  </si>
  <si>
    <t>SALDO:</t>
  </si>
  <si>
    <t>slinger</t>
  </si>
  <si>
    <t>subtotaal</t>
  </si>
</sst>
</file>

<file path=xl/styles.xml><?xml version="1.0" encoding="utf-8"?>
<styleSheet xmlns="http://schemas.openxmlformats.org/spreadsheetml/2006/main">
  <numFmts count="1">
    <numFmt numFmtId="164" formatCode="&quot;€&quot;\ #,##0.00_-;[Red]&quot;€&quot;\ #,##0.00\-"/>
  </numFmts>
  <fonts count="4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4" xfId="0" quotePrefix="1" applyBorder="1"/>
    <xf numFmtId="0" fontId="0" fillId="0" borderId="5" xfId="0" applyBorder="1" applyAlignment="1">
      <alignment horizontal="right"/>
    </xf>
    <xf numFmtId="164" fontId="0" fillId="0" borderId="6" xfId="0" applyNumberFormat="1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2" fillId="0" borderId="1" xfId="0" applyFont="1" applyBorder="1"/>
    <xf numFmtId="0" fontId="2" fillId="0" borderId="8" xfId="0" applyFont="1" applyBorder="1"/>
    <xf numFmtId="0" fontId="0" fillId="0" borderId="0" xfId="0" applyFill="1" applyBorder="1"/>
    <xf numFmtId="0" fontId="2" fillId="3" borderId="0" xfId="0" applyFont="1" applyFill="1"/>
    <xf numFmtId="0" fontId="0" fillId="3" borderId="0" xfId="0" applyFill="1"/>
    <xf numFmtId="0" fontId="2" fillId="0" borderId="9" xfId="0" applyFont="1" applyBorder="1"/>
    <xf numFmtId="164" fontId="2" fillId="0" borderId="10" xfId="0" applyNumberFormat="1" applyFont="1" applyBorder="1"/>
    <xf numFmtId="0" fontId="2" fillId="0" borderId="2" xfId="0" applyFont="1" applyBorder="1"/>
    <xf numFmtId="1" fontId="0" fillId="0" borderId="3" xfId="0" applyNumberFormat="1" applyBorder="1"/>
    <xf numFmtId="0" fontId="0" fillId="0" borderId="3" xfId="0" applyFill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6" sqref="I26"/>
    </sheetView>
  </sheetViews>
  <sheetFormatPr defaultRowHeight="12.75"/>
  <cols>
    <col min="1" max="1" width="27" customWidth="1"/>
    <col min="2" max="2" width="12.28515625" bestFit="1" customWidth="1"/>
    <col min="3" max="3" width="3.42578125" customWidth="1"/>
    <col min="4" max="4" width="13.42578125" customWidth="1"/>
    <col min="5" max="5" width="26.5703125" customWidth="1"/>
    <col min="7" max="7" width="10.7109375" bestFit="1" customWidth="1"/>
    <col min="8" max="8" width="16.7109375" customWidth="1"/>
    <col min="9" max="9" width="16.28515625" customWidth="1"/>
  </cols>
  <sheetData>
    <row r="1" spans="1:9" ht="23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4" spans="1:9">
      <c r="A4" s="18" t="s">
        <v>1</v>
      </c>
      <c r="B4" s="19"/>
    </row>
    <row r="5" spans="1:9" ht="13.5" thickBot="1"/>
    <row r="6" spans="1:9">
      <c r="A6" s="4" t="s">
        <v>2</v>
      </c>
      <c r="B6" s="5"/>
      <c r="D6" s="4" t="s">
        <v>9</v>
      </c>
      <c r="E6" s="5"/>
      <c r="G6" s="15" t="s">
        <v>23</v>
      </c>
      <c r="H6" s="16"/>
      <c r="I6" s="22" t="s">
        <v>24</v>
      </c>
    </row>
    <row r="7" spans="1:9">
      <c r="A7" s="6"/>
      <c r="B7" s="7"/>
      <c r="D7" s="6" t="s">
        <v>10</v>
      </c>
      <c r="E7" s="8">
        <f>IF(E16=100,15,30)</f>
        <v>30</v>
      </c>
      <c r="G7" s="6"/>
      <c r="H7" s="13"/>
      <c r="I7" s="7"/>
    </row>
    <row r="8" spans="1:9">
      <c r="A8" s="6" t="s">
        <v>3</v>
      </c>
      <c r="B8" s="7">
        <v>5</v>
      </c>
      <c r="D8" s="6" t="s">
        <v>11</v>
      </c>
      <c r="E8" s="8">
        <f>IF(G8&gt;17,(G8-1.5)*I8,IF(G8&gt;11,(G8-1)*I8,IF(G8&gt;5,(G8-0.5)*I8,G8*I8)))</f>
        <v>105</v>
      </c>
      <c r="G8" s="6">
        <v>11</v>
      </c>
      <c r="H8" s="13" t="s">
        <v>25</v>
      </c>
      <c r="I8" s="8">
        <v>10</v>
      </c>
    </row>
    <row r="9" spans="1:9">
      <c r="A9" s="6" t="s">
        <v>4</v>
      </c>
      <c r="B9" s="7">
        <v>75</v>
      </c>
      <c r="D9" s="6" t="s">
        <v>12</v>
      </c>
      <c r="E9" s="8">
        <f>G9*I9</f>
        <v>18.75</v>
      </c>
      <c r="G9" s="6">
        <f>IF(B9&gt;60,25,14)</f>
        <v>25</v>
      </c>
      <c r="H9" s="13" t="s">
        <v>26</v>
      </c>
      <c r="I9" s="8">
        <v>0.75</v>
      </c>
    </row>
    <row r="10" spans="1:9">
      <c r="A10" s="6" t="s">
        <v>5</v>
      </c>
      <c r="B10" s="8">
        <v>50</v>
      </c>
      <c r="D10" s="6" t="s">
        <v>13</v>
      </c>
      <c r="E10" s="8">
        <f>G10*I10</f>
        <v>180</v>
      </c>
      <c r="G10" s="23">
        <f>ROUNDUP(B9,-1)/10*3</f>
        <v>24</v>
      </c>
      <c r="H10" s="17" t="s">
        <v>27</v>
      </c>
      <c r="I10" s="8">
        <v>7.5</v>
      </c>
    </row>
    <row r="11" spans="1:9">
      <c r="A11" s="6" t="s">
        <v>6</v>
      </c>
      <c r="B11" s="8">
        <f>IF(B9&gt;90,4,2.5)</f>
        <v>2.5</v>
      </c>
      <c r="D11" s="6" t="s">
        <v>14</v>
      </c>
      <c r="E11" s="8">
        <f>G11*I11</f>
        <v>180</v>
      </c>
      <c r="G11" s="6">
        <f>ROUNDUP(B9,-1)/10*3</f>
        <v>24</v>
      </c>
      <c r="H11" s="17" t="s">
        <v>28</v>
      </c>
      <c r="I11" s="8">
        <v>7.5</v>
      </c>
    </row>
    <row r="12" spans="1:9">
      <c r="A12" s="6"/>
      <c r="B12" s="9" t="s">
        <v>7</v>
      </c>
      <c r="D12" s="6" t="s">
        <v>15</v>
      </c>
      <c r="E12" s="8">
        <f>IF(G12&gt;10,(G12/200*183)*I12,G12*I12)</f>
        <v>45.75</v>
      </c>
      <c r="G12" s="6">
        <v>20</v>
      </c>
      <c r="H12" s="17" t="s">
        <v>29</v>
      </c>
      <c r="I12" s="8">
        <v>2.5</v>
      </c>
    </row>
    <row r="13" spans="1:9" ht="13.5" thickBot="1">
      <c r="A13" s="10" t="s">
        <v>8</v>
      </c>
      <c r="B13" s="11">
        <f>B8*B10+B9*B11</f>
        <v>437.5</v>
      </c>
      <c r="D13" s="6" t="s">
        <v>16</v>
      </c>
      <c r="E13" s="8">
        <f>G13*I13</f>
        <v>50</v>
      </c>
      <c r="G13" s="6">
        <v>20</v>
      </c>
      <c r="H13" s="17" t="s">
        <v>30</v>
      </c>
      <c r="I13" s="8">
        <v>2.5</v>
      </c>
    </row>
    <row r="14" spans="1:9" ht="13.5" thickBot="1">
      <c r="D14" s="6" t="s">
        <v>17</v>
      </c>
      <c r="E14" s="8">
        <f>IF(G14&lt;4,G14*I14,G14*I14/20*19)</f>
        <v>10</v>
      </c>
      <c r="G14" s="12">
        <v>2</v>
      </c>
      <c r="H14" s="14" t="s">
        <v>33</v>
      </c>
      <c r="I14" s="11">
        <v>5</v>
      </c>
    </row>
    <row r="15" spans="1:9">
      <c r="D15" s="6" t="s">
        <v>18</v>
      </c>
      <c r="E15" s="8">
        <f>IF(B8+B9&lt;10,10,IF(B8+B9&lt;20,20,IF(B8+B9&lt;30,30,IF(B8+B9&lt;40,40,IF(B8+B9&lt;50,50,IF(B8+B9&lt;60,60,150))))))</f>
        <v>150</v>
      </c>
    </row>
    <row r="16" spans="1:9">
      <c r="D16" s="6" t="s">
        <v>19</v>
      </c>
      <c r="E16" s="8">
        <f>IF(B9&gt;50,100*2,100)</f>
        <v>200</v>
      </c>
    </row>
    <row r="17" spans="1:9">
      <c r="D17" s="6" t="s">
        <v>31</v>
      </c>
      <c r="E17" s="8">
        <v>500</v>
      </c>
    </row>
    <row r="18" spans="1:9" ht="13.5" thickBot="1">
      <c r="D18" s="6" t="s">
        <v>20</v>
      </c>
      <c r="E18" s="8">
        <f>IF(B8+B9&gt;100,100,75)</f>
        <v>75</v>
      </c>
    </row>
    <row r="19" spans="1:9" ht="13.5" thickBot="1">
      <c r="D19" s="6"/>
      <c r="E19" s="9" t="s">
        <v>22</v>
      </c>
      <c r="H19" s="20" t="s">
        <v>32</v>
      </c>
      <c r="I19" s="21">
        <f>B13-E23</f>
        <v>-1230.56</v>
      </c>
    </row>
    <row r="20" spans="1:9">
      <c r="D20" s="24" t="s">
        <v>34</v>
      </c>
      <c r="E20" s="8">
        <f>SUM(E7:E18)</f>
        <v>1544.5</v>
      </c>
    </row>
    <row r="21" spans="1:9">
      <c r="D21" s="6" t="s">
        <v>21</v>
      </c>
      <c r="E21" s="7">
        <f>IF(B9&gt;50,E20*8%,IF(B9&gt;100,E20*10%,E20*5%))</f>
        <v>123.56</v>
      </c>
    </row>
    <row r="22" spans="1:9">
      <c r="D22" s="6"/>
      <c r="E22" s="9" t="s">
        <v>22</v>
      </c>
    </row>
    <row r="23" spans="1:9" ht="13.5" thickBot="1">
      <c r="D23" s="12" t="s">
        <v>8</v>
      </c>
      <c r="E23" s="11">
        <f>SUM(E20:E21)</f>
        <v>1668.06</v>
      </c>
    </row>
    <row r="31" spans="1:9">
      <c r="A31" s="25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111906</dc:creator>
  <cp:lastModifiedBy>Linda</cp:lastModifiedBy>
  <dcterms:created xsi:type="dcterms:W3CDTF">2009-04-07T10:56:19Z</dcterms:created>
  <dcterms:modified xsi:type="dcterms:W3CDTF">2010-04-20T18:48:05Z</dcterms:modified>
</cp:coreProperties>
</file>